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tK\Desktop\"/>
    </mc:Choice>
  </mc:AlternateContent>
  <xr:revisionPtr revIDLastSave="0" documentId="8_{4B1F0EA6-E86A-400B-84B4-B2139E2045EC}" xr6:coauthVersionLast="47" xr6:coauthVersionMax="47" xr10:uidLastSave="{00000000-0000-0000-0000-000000000000}"/>
  <bookViews>
    <workbookView xWindow="-57720" yWindow="-120" windowWidth="29040" windowHeight="15840" xr2:uid="{EFAE84EE-9405-406E-993D-974734235C79}"/>
  </bookViews>
  <sheets>
    <sheet name="KFRE calculator" sheetId="1" r:id="rId1"/>
    <sheet name="Version" sheetId="2" r:id="rId2"/>
  </sheets>
  <definedNames>
    <definedName name="AGE">'KFRE calculator'!$C$10</definedName>
    <definedName name="CREA">'KFRE calculator'!$C$11</definedName>
    <definedName name="EPIF">'KFRE calculator'!$C$13</definedName>
    <definedName name="Sex">'KFRE calculator'!$C$9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5" i="1" l="1"/>
  <c r="C14" i="1"/>
  <c r="C13" i="1"/>
  <c r="T9" i="1" l="1"/>
  <c r="T10" i="1" s="1"/>
  <c r="C19" i="1" s="1"/>
  <c r="C20" i="1" l="1"/>
</calcChain>
</file>

<file path=xl/sharedStrings.xml><?xml version="1.0" encoding="utf-8"?>
<sst xmlns="http://schemas.openxmlformats.org/spreadsheetml/2006/main" count="40" uniqueCount="38">
  <si>
    <t>EPIF</t>
  </si>
  <si>
    <t>EPI1</t>
  </si>
  <si>
    <t>EPI2</t>
  </si>
  <si>
    <t>M</t>
  </si>
  <si>
    <t>F</t>
  </si>
  <si>
    <t>IGNORE THESE!!!</t>
  </si>
  <si>
    <t>KFRE age factor</t>
  </si>
  <si>
    <t>Age (years)</t>
  </si>
  <si>
    <t>Serum Creatinine (umol/L)</t>
  </si>
  <si>
    <t xml:space="preserve">Calculated parameters: </t>
  </si>
  <si>
    <t>Enter values:</t>
  </si>
  <si>
    <t xml:space="preserve">Calculator for eGFR (CKD-EPI) and Kidney Failure Risk Equation (5 year risk) </t>
  </si>
  <si>
    <t xml:space="preserve">KFRE 5 year risk </t>
  </si>
  <si>
    <t>eGFR</t>
  </si>
  <si>
    <t>Round 0dp</t>
  </si>
  <si>
    <t>KFRE will not calculate when eGFR &gt;90</t>
  </si>
  <si>
    <t>Calculated using 2009 CKD-EPI calculation</t>
  </si>
  <si>
    <r>
      <t>eGFR (mL/min/1.73m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</si>
  <si>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For use in adult patients with an eGFR &lt;60 mL/min/1.73m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</si>
  <si>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u/>
        <sz val="11"/>
        <color rgb="FF0000FF"/>
        <rFont val="Calibri"/>
        <family val="2"/>
        <scheme val="minor"/>
      </rPr>
      <t>NICE NG203</t>
    </r>
    <r>
      <rPr>
        <sz val="11"/>
        <rFont val="Calibri"/>
        <family val="2"/>
        <scheme val="minor"/>
      </rPr>
      <t>: Refer adults with CKD for specialist assessment if they have &gt;5% 5 year risk of needing RRT</t>
    </r>
  </si>
  <si>
    <t>Sex (M/F)</t>
  </si>
  <si>
    <t>Urine ACR (mg/mmol)</t>
  </si>
  <si>
    <t>Index Code</t>
  </si>
  <si>
    <t>Version Number</t>
  </si>
  <si>
    <t>Date Last Updated</t>
  </si>
  <si>
    <t>Author(s)</t>
  </si>
  <si>
    <t xml:space="preserve">Change made in this Version </t>
  </si>
  <si>
    <t>Date</t>
  </si>
  <si>
    <t>Change</t>
  </si>
  <si>
    <t>New Document</t>
  </si>
  <si>
    <t>Jenny Lake</t>
  </si>
  <si>
    <t>BSHC-FOR-183</t>
  </si>
  <si>
    <t xml:space="preserve">To open and use the calculator in Microsoft Edge, click 'Download file', see image below. Any access issues, please contact leedsth-tr.qualitycomplianceteam@nhs.net </t>
  </si>
  <si>
    <t>KFRE is not valid in patients with AKI</t>
  </si>
  <si>
    <t xml:space="preserve">Locked cells </t>
  </si>
  <si>
    <t>Instructions added on how to download from intranet</t>
  </si>
  <si>
    <t>Advice that KFRE is not valid in AKI</t>
  </si>
  <si>
    <t>Added alternative text to pictures to aid accessibility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</si>
</sst>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Protection="1"/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166" fontId="0" fillId="0" borderId="11" xfId="0" applyNumberForma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2" xfId="0" applyBorder="1" applyProtection="1"/>
    <xf numFmtId="0" fontId="6" fillId="0" borderId="3" xfId="0" applyFont="1" applyBorder="1" applyProtection="1"/>
    <xf numFmtId="0" fontId="7" fillId="0" borderId="6" xfId="0" applyFont="1" applyBorder="1" applyProtection="1"/>
    <xf numFmtId="0" fontId="0" fillId="0" borderId="6" xfId="0" applyBorder="1" applyProtection="1"/>
    <xf numFmtId="0" fontId="2" fillId="0" borderId="6" xfId="0" applyFont="1" applyBorder="1" applyProtection="1"/>
    <xf numFmtId="0" fontId="0" fillId="0" borderId="6" xfId="0" applyFont="1" applyBorder="1" applyProtection="1"/>
    <xf numFmtId="0" fontId="10" fillId="0" borderId="1" xfId="0" applyFont="1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0" fillId="0" borderId="4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11" fillId="0" borderId="0" xfId="0" applyFont="1" applyProtection="1"/>
    <xf numFmtId="0" fontId="0" fillId="0" borderId="0" xfId="0" applyFont="1" applyBorder="1" applyProtection="1"/>
    <xf numFmtId="0" fontId="1" fillId="0" borderId="0" xfId="0" applyFont="1" applyBorder="1" applyProtection="1"/>
    <xf numFmtId="0" fontId="0" fillId="2" borderId="0" xfId="0" applyFill="1" applyProtection="1"/>
    <xf numFmtId="165" fontId="0" fillId="2" borderId="0" xfId="0" applyNumberFormat="1" applyFill="1" applyProtection="1"/>
    <xf numFmtId="0" fontId="3" fillId="0" borderId="0" xfId="0" applyFont="1" applyBorder="1" applyProtection="1"/>
    <xf numFmtId="0" fontId="12" fillId="0" borderId="0" xfId="0" applyFont="1" applyBorder="1" applyProtection="1"/>
    <xf numFmtId="0" fontId="13" fillId="0" borderId="0" xfId="0" applyFont="1" applyBorder="1" applyProtection="1"/>
    <xf numFmtId="2" fontId="0" fillId="0" borderId="0" xfId="0" applyNumberFormat="1" applyProtection="1"/>
    <xf numFmtId="0" fontId="0" fillId="0" borderId="1" xfId="0" applyFont="1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horizontal="center"/>
    </xf>
    <xf numFmtId="164" fontId="0" fillId="3" borderId="0" xfId="1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" fontId="15" fillId="0" borderId="13" xfId="0" applyNumberFormat="1" applyFont="1" applyBorder="1" applyAlignment="1">
      <alignment horizontal="center" vertical="center" wrapText="1"/>
    </xf>
    <xf numFmtId="17" fontId="15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</xdr:row>
      <xdr:rowOff>333374</xdr:rowOff>
    </xdr:from>
    <xdr:to>
      <xdr:col>9</xdr:col>
      <xdr:colOff>371476</xdr:colOff>
      <xdr:row>22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A659D7-F8AF-40FA-983B-F5CCB85FA7A6}"/>
            </a:ext>
          </a:extLst>
        </xdr:cNvPr>
        <xdr:cNvSpPr txBox="1"/>
      </xdr:nvSpPr>
      <xdr:spPr>
        <a:xfrm>
          <a:off x="7191375" y="333374"/>
          <a:ext cx="3667126" cy="2800351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Instructions for use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1. Select appropriate serum</a:t>
          </a:r>
          <a:r>
            <a:rPr lang="en-GB" sz="1100" baseline="0"/>
            <a:t> </a:t>
          </a:r>
          <a:r>
            <a:rPr lang="en-GB" sz="1100"/>
            <a:t>creatinine</a:t>
          </a:r>
          <a:r>
            <a:rPr lang="en-GB" sz="1100" baseline="0"/>
            <a:t> and urine ACR results for entry into the calculator. R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esults should ideally be within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month of each other (maximum 6 months). 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2. Enter results</a:t>
          </a:r>
          <a:r>
            <a:rPr lang="en-GB" sz="1100" baseline="0"/>
            <a:t> and patient</a:t>
          </a:r>
          <a:r>
            <a:rPr lang="en-GB" sz="1100"/>
            <a:t> demographics into the calculator</a:t>
          </a:r>
          <a:r>
            <a:rPr lang="en-GB" sz="1100" baseline="0"/>
            <a:t> and double check to ensure correct details have been used </a:t>
          </a:r>
        </a:p>
        <a:p>
          <a:endParaRPr lang="en-GB" sz="1100"/>
        </a:p>
        <a:p>
          <a:r>
            <a:rPr lang="en-GB" sz="1100" baseline="0"/>
            <a:t>3. Record the eGFR and KFRE results in the patients notes with the date of the calculation and take action as appropriate. </a:t>
          </a:r>
        </a:p>
        <a:p>
          <a:endParaRPr lang="en-GB" sz="1100" baseline="0"/>
        </a:p>
        <a:p>
          <a:r>
            <a:rPr lang="en-GB" sz="1000" i="1" baseline="0"/>
            <a:t>Note: LTHT laboratory reports eGFR using the 4v MDRD equation which is not validated for use in the KFRE calculation and so should not be used. </a:t>
          </a:r>
          <a:endParaRPr lang="en-GB" sz="1000" i="1"/>
        </a:p>
      </xdr:txBody>
    </xdr:sp>
    <xdr:clientData/>
  </xdr:twoCellAnchor>
  <xdr:twoCellAnchor editAs="oneCell">
    <xdr:from>
      <xdr:col>0</xdr:col>
      <xdr:colOff>259080</xdr:colOff>
      <xdr:row>1</xdr:row>
      <xdr:rowOff>83820</xdr:rowOff>
    </xdr:from>
    <xdr:to>
      <xdr:col>8</xdr:col>
      <xdr:colOff>1959117</xdr:colOff>
      <xdr:row>1</xdr:row>
      <xdr:rowOff>518198</xdr:rowOff>
    </xdr:to>
    <xdr:pic>
      <xdr:nvPicPr>
        <xdr:cNvPr id="3" name="Picture 2" descr="Screenshot of Microsoft Edge 'Download File' prompt">
          <a:extLst>
            <a:ext uri="{FF2B5EF4-FFF2-40B4-BE49-F238E27FC236}">
              <a16:creationId xmlns:a16="http://schemas.microsoft.com/office/drawing/2014/main" id="{AE858C32-C41A-AAB8-2E86-F9EBE1863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266700"/>
          <a:ext cx="8969517" cy="434378"/>
        </a:xfrm>
        <a:prstGeom prst="rect">
          <a:avLst/>
        </a:prstGeom>
      </xdr:spPr>
    </xdr:pic>
    <xdr:clientData/>
  </xdr:twoCellAnchor>
  <xdr:twoCellAnchor>
    <xdr:from>
      <xdr:col>8</xdr:col>
      <xdr:colOff>266700</xdr:colOff>
      <xdr:row>1</xdr:row>
      <xdr:rowOff>60960</xdr:rowOff>
    </xdr:from>
    <xdr:to>
      <xdr:col>8</xdr:col>
      <xdr:colOff>1653540</xdr:colOff>
      <xdr:row>1</xdr:row>
      <xdr:rowOff>541020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5D8FD-0386-8DC4-D63F-2E7106E543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7536180" y="243840"/>
          <a:ext cx="1386840" cy="480060"/>
        </a:xfrm>
        <a:prstGeom prst="ellipse">
          <a:avLst/>
        </a:prstGeom>
        <a:noFill/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7ED4CD-0755-4D46-A651-C3E42EEFA426}" name="Table2" displayName="Table2" ref="B12:D33" totalsRowShown="0">
  <autoFilter ref="B12:D33" xr:uid="{377ED4CD-0755-4D46-A651-C3E42EEFA426}"/>
  <tableColumns count="3">
    <tableColumn id="1" xr3:uid="{B10FC9EB-425A-4F06-B9DB-F05A291A65BF}" name="Date"/>
    <tableColumn id="2" xr3:uid="{90E17A95-8AE0-4E61-A6E5-A248D2928EFB}" name="Change"/>
    <tableColumn id="3" xr3:uid="{41A37495-4F68-4994-99A4-9B32C87BF865}" name="Version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ce.org.uk/guidance/ng203/chapter/Recommenda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400C-9391-4435-9B0E-E8664DCF20F2}">
  <dimension ref="A1:U41"/>
  <sheetViews>
    <sheetView showGridLines="0" tabSelected="1" zoomScaleNormal="100" workbookViewId="0">
      <selection activeCell="C9" sqref="C9:C12"/>
    </sheetView>
  </sheetViews>
  <sheetFormatPr defaultColWidth="8.88671875" defaultRowHeight="14.4" x14ac:dyDescent="0.3"/>
  <cols>
    <col min="1" max="1" width="6.6640625" style="16" customWidth="1"/>
    <col min="2" max="2" width="38.6640625" style="16" customWidth="1"/>
    <col min="3" max="3" width="16.33203125" style="6" customWidth="1"/>
    <col min="4" max="4" width="8.88671875" style="16" customWidth="1"/>
    <col min="5" max="6" width="8.88671875" style="16"/>
    <col min="7" max="7" width="12" style="16" customWidth="1"/>
    <col min="8" max="8" width="5.6640625" style="16" customWidth="1"/>
    <col min="9" max="9" width="48.109375" style="16" customWidth="1"/>
    <col min="10" max="18" width="8.88671875" style="16"/>
    <col min="19" max="20" width="8.88671875" style="16" hidden="1" customWidth="1"/>
    <col min="21" max="21" width="8.88671875" style="16"/>
    <col min="22" max="16384" width="8.88671875" style="1"/>
  </cols>
  <sheetData>
    <row r="1" spans="1:20" x14ac:dyDescent="0.3">
      <c r="A1" s="16" t="s">
        <v>32</v>
      </c>
    </row>
    <row r="2" spans="1:20" ht="49.2" customHeight="1" x14ac:dyDescent="0.3"/>
    <row r="3" spans="1:20" ht="19.95" customHeight="1" thickBot="1" x14ac:dyDescent="0.35">
      <c r="C3" s="46"/>
    </row>
    <row r="4" spans="1:20" ht="18.600000000000001" thickTop="1" x14ac:dyDescent="0.35">
      <c r="A4" s="17"/>
      <c r="B4" s="18" t="s">
        <v>11</v>
      </c>
      <c r="C4" s="47"/>
      <c r="D4" s="27"/>
      <c r="E4" s="28"/>
      <c r="F4" s="28"/>
      <c r="G4" s="29"/>
      <c r="I4" s="30"/>
      <c r="S4" s="2" t="s">
        <v>5</v>
      </c>
      <c r="T4" s="2"/>
    </row>
    <row r="5" spans="1:20" ht="15" x14ac:dyDescent="0.3">
      <c r="A5" s="17"/>
      <c r="B5" s="19" t="s">
        <v>18</v>
      </c>
      <c r="C5" s="43"/>
      <c r="D5" s="31"/>
      <c r="E5" s="24"/>
      <c r="F5" s="24"/>
      <c r="G5" s="17"/>
      <c r="S5" s="2"/>
      <c r="T5" s="2"/>
    </row>
    <row r="6" spans="1:20" x14ac:dyDescent="0.3">
      <c r="A6" s="17"/>
      <c r="B6" s="19" t="s">
        <v>33</v>
      </c>
      <c r="C6" s="43"/>
      <c r="D6" s="31"/>
      <c r="E6" s="24"/>
      <c r="F6" s="24"/>
      <c r="G6" s="17"/>
      <c r="S6" s="2"/>
      <c r="T6" s="2"/>
    </row>
    <row r="7" spans="1:20" x14ac:dyDescent="0.3">
      <c r="A7" s="17"/>
      <c r="B7" s="20"/>
      <c r="C7" s="48"/>
      <c r="D7" s="31"/>
      <c r="E7" s="24"/>
      <c r="F7" s="24"/>
      <c r="G7" s="17"/>
      <c r="S7" s="2"/>
      <c r="T7" s="2" t="s">
        <v>3</v>
      </c>
    </row>
    <row r="8" spans="1:20" x14ac:dyDescent="0.3">
      <c r="A8" s="17"/>
      <c r="B8" s="21" t="s">
        <v>10</v>
      </c>
      <c r="C8" s="43"/>
      <c r="D8" s="31"/>
      <c r="E8" s="32"/>
      <c r="F8" s="24"/>
      <c r="G8" s="17"/>
      <c r="S8" s="2"/>
      <c r="T8" s="2" t="s">
        <v>4</v>
      </c>
    </row>
    <row r="9" spans="1:20" x14ac:dyDescent="0.3">
      <c r="A9" s="17"/>
      <c r="B9" s="22" t="s">
        <v>20</v>
      </c>
      <c r="C9" s="3"/>
      <c r="D9" s="31"/>
      <c r="E9" s="32"/>
      <c r="F9" s="24"/>
      <c r="G9" s="17"/>
      <c r="S9" s="2" t="s">
        <v>13</v>
      </c>
      <c r="T9" s="2" t="str">
        <f>IF(ISBLANK(C10),"",SUM(C13*(((C11*0.011312)/C14)^C15)*(0.993^C10)))</f>
        <v/>
      </c>
    </row>
    <row r="10" spans="1:20" x14ac:dyDescent="0.3">
      <c r="A10" s="17"/>
      <c r="B10" s="22" t="s">
        <v>7</v>
      </c>
      <c r="C10" s="3"/>
      <c r="D10" s="31"/>
      <c r="E10" s="32"/>
      <c r="F10" s="24"/>
      <c r="G10" s="17"/>
      <c r="S10" s="33" t="s">
        <v>14</v>
      </c>
      <c r="T10" s="34" t="e">
        <f>ROUND(T9,0)</f>
        <v>#VALUE!</v>
      </c>
    </row>
    <row r="11" spans="1:20" x14ac:dyDescent="0.3">
      <c r="A11" s="17"/>
      <c r="B11" s="22" t="s">
        <v>8</v>
      </c>
      <c r="C11" s="3"/>
      <c r="D11" s="31"/>
      <c r="E11" s="32"/>
      <c r="F11" s="24"/>
      <c r="G11" s="17"/>
    </row>
    <row r="12" spans="1:20" x14ac:dyDescent="0.3">
      <c r="A12" s="17"/>
      <c r="B12" s="22" t="s">
        <v>21</v>
      </c>
      <c r="C12" s="4"/>
      <c r="D12" s="31"/>
      <c r="E12" s="35"/>
      <c r="F12" s="24"/>
      <c r="G12" s="17"/>
    </row>
    <row r="13" spans="1:20" hidden="1" x14ac:dyDescent="0.3">
      <c r="A13" s="17"/>
      <c r="B13" s="22" t="s">
        <v>0</v>
      </c>
      <c r="C13" s="15" t="str">
        <f>IF(ISBLANK(C9),"",IF(C9="M",141,144))</f>
        <v/>
      </c>
      <c r="D13" s="31"/>
      <c r="E13" s="35"/>
      <c r="F13" s="24"/>
      <c r="G13" s="17"/>
    </row>
    <row r="14" spans="1:20" hidden="1" x14ac:dyDescent="0.3">
      <c r="A14" s="17"/>
      <c r="B14" s="22" t="s">
        <v>1</v>
      </c>
      <c r="C14" s="15" t="str">
        <f>IF(ISBLANK(C9),"",IF(C9="M",0.9,0.7))</f>
        <v/>
      </c>
      <c r="D14" s="31"/>
      <c r="E14" s="35"/>
      <c r="F14" s="24"/>
      <c r="G14" s="17"/>
    </row>
    <row r="15" spans="1:20" hidden="1" x14ac:dyDescent="0.3">
      <c r="A15" s="17"/>
      <c r="B15" s="22" t="s">
        <v>2</v>
      </c>
      <c r="C15" s="15" t="str">
        <f>IF(ISBLANK(C11),"",IF(AND(C9="M",C11&gt;80),-1.209,IF(AND(C9="m",C11&lt;=80),-0.411,IF(AND(C9="f",C11&gt;62),-1.209,IF(AND(C9="f",C11&lt;=62),-0.329)))))</f>
        <v/>
      </c>
      <c r="D15" s="31"/>
      <c r="E15" s="35"/>
      <c r="F15" s="24"/>
      <c r="G15" s="17"/>
    </row>
    <row r="16" spans="1:20" hidden="1" x14ac:dyDescent="0.3">
      <c r="A16" s="17"/>
      <c r="B16" s="22" t="s">
        <v>6</v>
      </c>
      <c r="C16" s="5">
        <f>IF(C9="M",1,0)</f>
        <v>0</v>
      </c>
      <c r="D16" s="31"/>
      <c r="E16" s="35"/>
      <c r="F16" s="24"/>
      <c r="G16" s="17"/>
    </row>
    <row r="17" spans="1:9" x14ac:dyDescent="0.3">
      <c r="A17" s="17"/>
      <c r="B17" s="22"/>
      <c r="C17" s="43"/>
      <c r="D17" s="31"/>
      <c r="E17" s="24"/>
      <c r="F17" s="24"/>
      <c r="G17" s="17"/>
    </row>
    <row r="18" spans="1:9" x14ac:dyDescent="0.3">
      <c r="A18" s="17"/>
      <c r="B18" s="21" t="s">
        <v>9</v>
      </c>
      <c r="C18" s="43"/>
      <c r="D18" s="36"/>
      <c r="E18" s="24"/>
      <c r="F18" s="24"/>
      <c r="G18" s="17"/>
    </row>
    <row r="19" spans="1:9" ht="16.2" x14ac:dyDescent="0.3">
      <c r="A19" s="17"/>
      <c r="B19" s="22" t="s">
        <v>17</v>
      </c>
      <c r="C19" s="7" t="str">
        <f>IF(ISBLANK(C10),"",IF(T10&gt;90,"&gt;90",T10))</f>
        <v/>
      </c>
      <c r="D19" s="37" t="s">
        <v>16</v>
      </c>
      <c r="E19" s="24"/>
      <c r="F19" s="24"/>
      <c r="G19" s="17"/>
      <c r="I19" s="38"/>
    </row>
    <row r="20" spans="1:9" x14ac:dyDescent="0.3">
      <c r="A20" s="17"/>
      <c r="B20" s="22" t="s">
        <v>12</v>
      </c>
      <c r="C20" s="44" t="e">
        <f>1-0.957^EXP((-0.2201*(C10/10-7.036))+(0.2467*(C16-0.5642))-(0.5567*(C19/5-7.222))+(0.451*(LN(C12/0.113)-5.137)))</f>
        <v>#VALUE!</v>
      </c>
      <c r="D20" s="37" t="s">
        <v>15</v>
      </c>
      <c r="E20" s="24"/>
      <c r="F20" s="24"/>
      <c r="G20" s="17"/>
    </row>
    <row r="21" spans="1:9" x14ac:dyDescent="0.3">
      <c r="A21" s="17"/>
      <c r="B21" s="22"/>
      <c r="C21" s="43"/>
      <c r="D21" s="31"/>
      <c r="E21" s="24"/>
      <c r="F21" s="24"/>
      <c r="G21" s="17"/>
    </row>
    <row r="22" spans="1:9" ht="15" thickBot="1" x14ac:dyDescent="0.35">
      <c r="A22" s="17"/>
      <c r="B22" s="23" t="s">
        <v>19</v>
      </c>
      <c r="C22" s="45"/>
      <c r="D22" s="39"/>
      <c r="E22" s="40"/>
      <c r="F22" s="40"/>
      <c r="G22" s="41"/>
    </row>
    <row r="23" spans="1:9" ht="15" thickTop="1" x14ac:dyDescent="0.3">
      <c r="A23" s="24"/>
      <c r="B23" s="25"/>
      <c r="C23" s="43"/>
      <c r="D23" s="31"/>
      <c r="E23" s="24"/>
      <c r="F23" s="24"/>
      <c r="G23" s="24"/>
    </row>
    <row r="24" spans="1:9" x14ac:dyDescent="0.3">
      <c r="B24" s="26"/>
      <c r="C24" s="49"/>
      <c r="D24" s="42"/>
    </row>
    <row r="25" spans="1:9" x14ac:dyDescent="0.3">
      <c r="B25" s="26"/>
      <c r="C25" s="49"/>
      <c r="D25" s="42"/>
    </row>
    <row r="26" spans="1:9" x14ac:dyDescent="0.3">
      <c r="B26" s="26"/>
      <c r="C26" s="50"/>
    </row>
    <row r="27" spans="1:9" x14ac:dyDescent="0.3">
      <c r="B27" s="26"/>
      <c r="C27" s="50"/>
    </row>
    <row r="28" spans="1:9" x14ac:dyDescent="0.3">
      <c r="B28" s="26"/>
      <c r="C28" s="50"/>
    </row>
    <row r="29" spans="1:9" x14ac:dyDescent="0.3">
      <c r="B29" s="26"/>
      <c r="C29" s="46"/>
    </row>
    <row r="30" spans="1:9" x14ac:dyDescent="0.3">
      <c r="B30" s="26"/>
      <c r="C30" s="46"/>
    </row>
    <row r="31" spans="1:9" x14ac:dyDescent="0.3">
      <c r="B31" s="26"/>
      <c r="C31" s="46"/>
    </row>
    <row r="32" spans="1:9" x14ac:dyDescent="0.3">
      <c r="C32" s="46"/>
    </row>
    <row r="33" spans="3:3" x14ac:dyDescent="0.3">
      <c r="C33" s="46"/>
    </row>
    <row r="34" spans="3:3" x14ac:dyDescent="0.3">
      <c r="C34" s="46"/>
    </row>
    <row r="35" spans="3:3" x14ac:dyDescent="0.3">
      <c r="C35" s="46"/>
    </row>
    <row r="36" spans="3:3" x14ac:dyDescent="0.3">
      <c r="C36" s="46"/>
    </row>
    <row r="37" spans="3:3" x14ac:dyDescent="0.3">
      <c r="C37" s="46"/>
    </row>
    <row r="38" spans="3:3" x14ac:dyDescent="0.3">
      <c r="C38" s="46"/>
    </row>
    <row r="39" spans="3:3" x14ac:dyDescent="0.3">
      <c r="C39" s="46"/>
    </row>
    <row r="40" spans="3:3" x14ac:dyDescent="0.3">
      <c r="C40" s="46"/>
    </row>
    <row r="41" spans="3:3" x14ac:dyDescent="0.3">
      <c r="C41" s="46"/>
    </row>
  </sheetData>
  <sheetProtection sheet="1" objects="1" scenarios="1" selectLockedCells="1"/>
  <dataValidations count="1">
    <dataValidation type="list" allowBlank="1" showInputMessage="1" showErrorMessage="1" sqref="C9" xr:uid="{775B6F5F-5C3F-44CC-96FA-9B4B5F716E68}">
      <formula1>$T$5:$T$8</formula1>
    </dataValidation>
  </dataValidations>
  <hyperlinks>
    <hyperlink ref="B22" r:id="rId1" display="Refer adults with CKD for specialist assessment if they have &gt;5% 5 year risk of needing RRT (NICE NG203) https://www.nice.org.uk/guidance/ng203/chapter/Recommendations" xr:uid="{5E9A7E24-97EB-4AA9-B2BA-AB04C9C1229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1703-C9C8-4021-A57F-3E0CC14ADD8C}">
  <dimension ref="B1:D33"/>
  <sheetViews>
    <sheetView workbookViewId="0">
      <selection activeCell="C17" sqref="C17"/>
    </sheetView>
  </sheetViews>
  <sheetFormatPr defaultRowHeight="14.4" x14ac:dyDescent="0.3"/>
  <cols>
    <col min="2" max="2" width="21.88671875" bestFit="1" customWidth="1"/>
    <col min="3" max="3" width="72.44140625" customWidth="1"/>
    <col min="4" max="4" width="20.6640625" customWidth="1"/>
  </cols>
  <sheetData>
    <row r="1" spans="2:4" ht="15" thickBot="1" x14ac:dyDescent="0.35"/>
    <row r="2" spans="2:4" ht="15.6" x14ac:dyDescent="0.3">
      <c r="B2" s="8" t="s">
        <v>22</v>
      </c>
      <c r="C2" s="9" t="s">
        <v>31</v>
      </c>
    </row>
    <row r="3" spans="2:4" ht="15.6" x14ac:dyDescent="0.3">
      <c r="B3" s="10" t="s">
        <v>23</v>
      </c>
      <c r="C3" s="14">
        <v>1.4</v>
      </c>
    </row>
    <row r="4" spans="2:4" ht="15.6" x14ac:dyDescent="0.3">
      <c r="B4" s="10" t="s">
        <v>24</v>
      </c>
      <c r="C4" s="11">
        <v>45419</v>
      </c>
    </row>
    <row r="5" spans="2:4" x14ac:dyDescent="0.3">
      <c r="B5" s="51" t="s">
        <v>25</v>
      </c>
      <c r="C5" s="53" t="s">
        <v>30</v>
      </c>
    </row>
    <row r="6" spans="2:4" ht="15" thickBot="1" x14ac:dyDescent="0.35">
      <c r="B6" s="52"/>
      <c r="C6" s="54"/>
    </row>
    <row r="7" spans="2:4" x14ac:dyDescent="0.3">
      <c r="B7" s="55" t="s">
        <v>26</v>
      </c>
      <c r="C7" s="57" t="s">
        <v>37</v>
      </c>
    </row>
    <row r="8" spans="2:4" ht="31.5" customHeight="1" thickBot="1" x14ac:dyDescent="0.35">
      <c r="B8" s="56"/>
      <c r="C8" s="58"/>
    </row>
    <row r="12" spans="2:4" x14ac:dyDescent="0.3">
      <c r="B12" t="s">
        <v>27</v>
      </c>
      <c r="C12" t="s">
        <v>28</v>
      </c>
      <c r="D12" t="s">
        <v>23</v>
      </c>
    </row>
    <row r="13" spans="2:4" x14ac:dyDescent="0.3">
      <c r="B13" s="12">
        <v>45168</v>
      </c>
      <c r="C13" t="s">
        <v>29</v>
      </c>
      <c r="D13" s="13">
        <v>1</v>
      </c>
    </row>
    <row r="14" spans="2:4" x14ac:dyDescent="0.3">
      <c r="B14" s="12">
        <v>45173</v>
      </c>
      <c r="C14" t="s">
        <v>34</v>
      </c>
      <c r="D14" s="13">
        <v>1.1000000000000001</v>
      </c>
    </row>
    <row r="15" spans="2:4" x14ac:dyDescent="0.3">
      <c r="B15" s="12">
        <v>45334</v>
      </c>
      <c r="C15" t="s">
        <v>35</v>
      </c>
      <c r="D15" s="13">
        <v>1.2</v>
      </c>
    </row>
    <row r="16" spans="2:4" x14ac:dyDescent="0.3">
      <c r="B16" s="12">
        <v>45405</v>
      </c>
      <c r="C16" t="s">
        <v>36</v>
      </c>
      <c r="D16" s="13">
        <v>1.3</v>
      </c>
    </row>
    <row r="17" spans="2:4" x14ac:dyDescent="0.3">
      <c r="B17" s="12">
        <v>45419</v>
      </c>
      <c r="C17" t="s">
        <v>37</v>
      </c>
      <c r="D17" s="13">
        <v>1.4</v>
      </c>
    </row>
    <row r="18" spans="2:4" x14ac:dyDescent="0.3">
      <c r="B18" s="12"/>
      <c r="D18" s="13"/>
    </row>
    <row r="19" spans="2:4" x14ac:dyDescent="0.3">
      <c r="D19" s="13"/>
    </row>
    <row r="20" spans="2:4" x14ac:dyDescent="0.3">
      <c r="D20" s="13"/>
    </row>
    <row r="21" spans="2:4" x14ac:dyDescent="0.3">
      <c r="D21" s="13"/>
    </row>
    <row r="22" spans="2:4" x14ac:dyDescent="0.3">
      <c r="D22" s="13"/>
    </row>
    <row r="23" spans="2:4" x14ac:dyDescent="0.3">
      <c r="D23" s="13"/>
    </row>
    <row r="24" spans="2:4" x14ac:dyDescent="0.3">
      <c r="D24" s="13"/>
    </row>
    <row r="25" spans="2:4" x14ac:dyDescent="0.3">
      <c r="D25" s="13"/>
    </row>
    <row r="26" spans="2:4" x14ac:dyDescent="0.3">
      <c r="D26" s="13"/>
    </row>
    <row r="27" spans="2:4" x14ac:dyDescent="0.3">
      <c r="D27" s="13"/>
    </row>
    <row r="28" spans="2:4" x14ac:dyDescent="0.3">
      <c r="D28" s="13"/>
    </row>
    <row r="29" spans="2:4" x14ac:dyDescent="0.3">
      <c r="D29" s="13"/>
    </row>
    <row r="30" spans="2:4" x14ac:dyDescent="0.3">
      <c r="D30" s="13"/>
    </row>
    <row r="31" spans="2:4" x14ac:dyDescent="0.3">
      <c r="D31" s="13"/>
    </row>
    <row r="32" spans="2:4" x14ac:dyDescent="0.3">
      <c r="D32" s="13"/>
    </row>
    <row r="33" spans="4:4" x14ac:dyDescent="0.3">
      <c r="D33" s="13"/>
    </row>
  </sheetData>
  <mergeCells count="4">
    <mergeCell ref="B5:B6"/>
    <mergeCell ref="C5:C6"/>
    <mergeCell ref="B7:B8"/>
    <mergeCell ref="C7:C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KFRE calculator</vt:lpstr>
      <vt:lpstr>Version</vt:lpstr>
      <vt:lpstr>AGE</vt:lpstr>
      <vt:lpstr>CREA</vt:lpstr>
      <vt:lpstr>EPIF</vt:lpstr>
      <vt:lpstr>Sex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Byrne</dc:creator>
  <cp:lastModifiedBy>Kian Best</cp:lastModifiedBy>
  <dcterms:created xsi:type="dcterms:W3CDTF">2023-08-17T14:47:26Z</dcterms:created>
  <dcterms:modified xsi:type="dcterms:W3CDTF">2024-05-07T12:33:49Z</dcterms:modified>
</cp:coreProperties>
</file>